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denek/Downloads/"/>
    </mc:Choice>
  </mc:AlternateContent>
  <xr:revisionPtr revIDLastSave="0" documentId="13_ncr:1_{BF47787F-00C4-A544-997D-19D1204E29A3}" xr6:coauthVersionLast="47" xr6:coauthVersionMax="47" xr10:uidLastSave="{00000000-0000-0000-0000-000000000000}"/>
  <bookViews>
    <workbookView xWindow="5980" yWindow="2720" windowWidth="34440" windowHeight="21720" xr2:uid="{34E24245-2595-474C-90DE-92F70FEB9FF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26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F27" i="1"/>
  <c r="C27" i="1"/>
  <c r="E21" i="1"/>
  <c r="E17" i="1"/>
  <c r="E16" i="1"/>
  <c r="E15" i="1"/>
  <c r="E14" i="1"/>
  <c r="E12" i="1"/>
  <c r="E8" i="1"/>
  <c r="E7" i="1"/>
  <c r="D6" i="1"/>
  <c r="D23" i="1" s="1"/>
  <c r="D26" i="1" s="1"/>
  <c r="E4" i="1"/>
  <c r="H23" i="1" l="1"/>
  <c r="G27" i="1"/>
  <c r="D27" i="1"/>
  <c r="E19" i="1"/>
  <c r="E6" i="1"/>
  <c r="E10" i="1"/>
  <c r="C23" i="1"/>
  <c r="E5" i="1"/>
  <c r="E22" i="1"/>
  <c r="E18" i="1"/>
  <c r="E20" i="1"/>
  <c r="E9" i="1"/>
  <c r="E11" i="1"/>
  <c r="E13" i="1"/>
  <c r="E3" i="1"/>
  <c r="E23" i="1" l="1"/>
  <c r="C26" i="1"/>
  <c r="E26" i="1"/>
  <c r="E27" i="1"/>
  <c r="F23" i="1"/>
  <c r="G23" i="1" s="1"/>
  <c r="F26" i="1" l="1"/>
  <c r="G26" i="1" s="1"/>
  <c r="H27" i="1"/>
</calcChain>
</file>

<file path=xl/sharedStrings.xml><?xml version="1.0" encoding="utf-8"?>
<sst xmlns="http://schemas.openxmlformats.org/spreadsheetml/2006/main" count="44" uniqueCount="43">
  <si>
    <t>Nákladová položka</t>
  </si>
  <si>
    <t>Rozpočet 2025</t>
  </si>
  <si>
    <t>Skutečná výše nákladů 2025</t>
  </si>
  <si>
    <t>Návrh rozpočtu 2026</t>
  </si>
  <si>
    <t>Rozdíl oproti r.2025</t>
  </si>
  <si>
    <t>Poznámka (odůvodnění)</t>
  </si>
  <si>
    <t>Teplá voda</t>
  </si>
  <si>
    <t>Vodné stočné</t>
  </si>
  <si>
    <t>Teplo</t>
  </si>
  <si>
    <t>Elektřina a provoz rekuperace</t>
  </si>
  <si>
    <t>Správa nemovitosti</t>
  </si>
  <si>
    <t>Úklid společných prostor</t>
  </si>
  <si>
    <t>Vychází z aktuální ceny za úklid</t>
  </si>
  <si>
    <t>Odvoz odpadu</t>
  </si>
  <si>
    <t>Navýšená částka o přidané popelnice.</t>
  </si>
  <si>
    <t>Pravidelné revize, servisní kontroly</t>
  </si>
  <si>
    <t xml:space="preserve">Elektřina společných prostor </t>
  </si>
  <si>
    <t>Údržba zeleně</t>
  </si>
  <si>
    <t>Elektřina garáží</t>
  </si>
  <si>
    <t>Pojištění nemovitosti</t>
  </si>
  <si>
    <t>Odměny Výboru</t>
  </si>
  <si>
    <t>Správa Garáže</t>
  </si>
  <si>
    <t>Vychází z aktuální ceny správy</t>
  </si>
  <si>
    <t>PCO</t>
  </si>
  <si>
    <t>Údržba nemovitosti</t>
  </si>
  <si>
    <t>Úklid garáží</t>
  </si>
  <si>
    <t>Provoz výtahu</t>
  </si>
  <si>
    <t>Servis garáží</t>
  </si>
  <si>
    <t>Zimní úklid</t>
  </si>
  <si>
    <t>Celkem</t>
  </si>
  <si>
    <t>Rozdíl rozpočet vs. skutečnost 2025</t>
  </si>
  <si>
    <r>
      <t>Individuální spotřeba</t>
    </r>
    <r>
      <rPr>
        <sz val="11"/>
        <rFont val="Aptos Narrow"/>
        <family val="2"/>
        <scheme val="minor"/>
      </rPr>
      <t xml:space="preserve"> (voda + teplo)</t>
    </r>
  </si>
  <si>
    <r>
      <t xml:space="preserve">Společné zálohy </t>
    </r>
    <r>
      <rPr>
        <sz val="11"/>
        <rFont val="Aptos Narrow"/>
        <family val="2"/>
        <scheme val="minor"/>
      </rPr>
      <t>(ostatní nákladové položky)</t>
    </r>
  </si>
  <si>
    <t>Realizované úspory na provoz budovy v roce 2025 (již zohledněno v současných zálohách).</t>
  </si>
  <si>
    <t>Meziroční nárust individuální spotřeby oproti poslednímu vyúčtování a předepsaných záloh pro rok 2026. Bude zohledněno v novém předpisu záloh.</t>
  </si>
  <si>
    <t>Vychází z aktuálního předpisu záloh od dodavatele (cena služeb) a předpokládané individuální spotřeby.</t>
  </si>
  <si>
    <t>Meziroční změna rozpočtu</t>
  </si>
  <si>
    <t>Vychází ze skutečné výše nákladů v roce 2025</t>
  </si>
  <si>
    <t>V roce 2025 došlo k mimořádnému nákladu cca 40 tis Kč na změně tarifu elektrické energie, která by měla vést k další úspoře.</t>
  </si>
  <si>
    <t>Vychází z ceny z aktuální ceny správy domu (výrazný pokles oproti předchozímu rozpočtu)</t>
  </si>
  <si>
    <t>Upraveno na základě jednání o ceně a způsobu poskytování služeb</t>
  </si>
  <si>
    <t>Vyjednána nová cena z pojišťovnou (úspora nákladů vícenež 50%)</t>
  </si>
  <si>
    <t xml:space="preserve">Oproti plánu jsme realizovali a plánujeme úklid garáží 2x za rok.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</si>
</sst>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_ ;[Red]\-#,##0\ "/>
  </numFmts>
  <fonts count="12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.5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F4D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4F9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6" borderId="6" xfId="0" applyNumberFormat="1" applyFont="1" applyFill="1" applyBorder="1" applyAlignment="1">
      <alignment horizontal="right" vertical="center"/>
    </xf>
    <xf numFmtId="164" fontId="4" fillId="6" borderId="17" xfId="0" applyNumberFormat="1" applyFont="1" applyFill="1" applyBorder="1" applyAlignment="1">
      <alignment horizontal="right" vertical="center"/>
    </xf>
    <xf numFmtId="9" fontId="6" fillId="5" borderId="19" xfId="1" applyFont="1" applyFill="1" applyBorder="1" applyAlignment="1">
      <alignment horizontal="right" vertical="center"/>
    </xf>
    <xf numFmtId="9" fontId="6" fillId="5" borderId="20" xfId="1" applyFont="1" applyFill="1" applyBorder="1" applyAlignment="1">
      <alignment horizontal="right" vertical="center"/>
    </xf>
    <xf numFmtId="164" fontId="5" fillId="4" borderId="21" xfId="0" applyNumberFormat="1" applyFont="1" applyFill="1" applyBorder="1" applyAlignment="1">
      <alignment horizontal="right" vertical="center"/>
    </xf>
    <xf numFmtId="164" fontId="5" fillId="4" borderId="22" xfId="0" applyNumberFormat="1" applyFont="1" applyFill="1" applyBorder="1" applyAlignment="1">
      <alignment horizontal="right" vertical="center"/>
    </xf>
    <xf numFmtId="164" fontId="4" fillId="6" borderId="4" xfId="0" applyNumberFormat="1" applyFont="1" applyFill="1" applyBorder="1" applyAlignment="1">
      <alignment horizontal="right" vertical="center"/>
    </xf>
    <xf numFmtId="164" fontId="6" fillId="8" borderId="2" xfId="0" applyNumberFormat="1" applyFont="1" applyFill="1" applyBorder="1" applyAlignment="1">
      <alignment horizontal="right" vertical="center"/>
    </xf>
    <xf numFmtId="164" fontId="6" fillId="8" borderId="8" xfId="0" applyNumberFormat="1" applyFont="1" applyFill="1" applyBorder="1" applyAlignment="1">
      <alignment horizontal="right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44" fontId="4" fillId="2" borderId="0" xfId="0" applyNumberFormat="1" applyFont="1" applyFill="1" applyAlignment="1">
      <alignment horizontal="right" vertical="center"/>
    </xf>
    <xf numFmtId="164" fontId="4" fillId="6" borderId="18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20" xfId="0" applyNumberFormat="1" applyFont="1" applyFill="1" applyBorder="1" applyAlignment="1">
      <alignment horizontal="right" vertical="center"/>
    </xf>
    <xf numFmtId="165" fontId="7" fillId="2" borderId="15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8" fillId="0" borderId="26" xfId="0" applyNumberFormat="1" applyFont="1" applyBorder="1" applyAlignment="1">
      <alignment vertical="center"/>
    </xf>
    <xf numFmtId="5" fontId="7" fillId="0" borderId="22" xfId="0" applyNumberFormat="1" applyFont="1" applyBorder="1" applyAlignment="1">
      <alignment vertical="center"/>
    </xf>
    <xf numFmtId="6" fontId="3" fillId="8" borderId="11" xfId="0" applyNumberFormat="1" applyFont="1" applyFill="1" applyBorder="1" applyAlignment="1">
      <alignment vertical="center"/>
    </xf>
    <xf numFmtId="6" fontId="3" fillId="8" borderId="8" xfId="0" applyNumberFormat="1" applyFont="1" applyFill="1" applyBorder="1" applyAlignment="1">
      <alignment vertical="center"/>
    </xf>
    <xf numFmtId="10" fontId="5" fillId="2" borderId="0" xfId="1" applyNumberFormat="1" applyFont="1" applyFill="1" applyBorder="1" applyAlignment="1">
      <alignment horizontal="right" vertical="center"/>
    </xf>
    <xf numFmtId="9" fontId="9" fillId="6" borderId="5" xfId="1" applyFont="1" applyFill="1" applyBorder="1" applyAlignment="1">
      <alignment horizontal="right" vertical="center"/>
    </xf>
    <xf numFmtId="164" fontId="9" fillId="6" borderId="2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10" borderId="28" xfId="0" applyFont="1" applyFill="1" applyBorder="1" applyAlignment="1">
      <alignment vertical="center" wrapText="1"/>
    </xf>
    <xf numFmtId="0" fontId="5" fillId="10" borderId="23" xfId="0" applyFont="1" applyFill="1" applyBorder="1" applyAlignment="1">
      <alignment vertical="center" wrapText="1"/>
    </xf>
    <xf numFmtId="6" fontId="3" fillId="0" borderId="10" xfId="0" applyNumberFormat="1" applyFont="1" applyBorder="1" applyAlignment="1">
      <alignment vertical="center"/>
    </xf>
    <xf numFmtId="6" fontId="3" fillId="0" borderId="7" xfId="0" applyNumberFormat="1" applyFont="1" applyBorder="1" applyAlignment="1">
      <alignment vertical="center"/>
    </xf>
    <xf numFmtId="6" fontId="3" fillId="0" borderId="24" xfId="0" applyNumberFormat="1" applyFont="1" applyBorder="1" applyAlignment="1">
      <alignment vertical="center"/>
    </xf>
    <xf numFmtId="6" fontId="7" fillId="0" borderId="16" xfId="0" applyNumberFormat="1" applyFont="1" applyBorder="1" applyAlignment="1">
      <alignment vertical="center"/>
    </xf>
    <xf numFmtId="9" fontId="6" fillId="2" borderId="29" xfId="1" applyFont="1" applyFill="1" applyBorder="1" applyAlignment="1">
      <alignment horizontal="right" vertical="center"/>
    </xf>
    <xf numFmtId="9" fontId="6" fillId="2" borderId="30" xfId="1" applyFont="1" applyFill="1" applyBorder="1" applyAlignment="1">
      <alignment horizontal="right" vertical="center"/>
    </xf>
    <xf numFmtId="6" fontId="4" fillId="4" borderId="26" xfId="0" applyNumberFormat="1" applyFont="1" applyFill="1" applyBorder="1" applyAlignment="1">
      <alignment vertical="center"/>
    </xf>
    <xf numFmtId="6" fontId="4" fillId="4" borderId="22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>
      <alignment horizontal="right" vertical="center"/>
    </xf>
    <xf numFmtId="0" fontId="5" fillId="3" borderId="26" xfId="0" applyFont="1" applyFill="1" applyBorder="1" applyAlignment="1">
      <alignment vertical="center" wrapText="1"/>
    </xf>
    <xf numFmtId="164" fontId="6" fillId="2" borderId="32" xfId="0" applyNumberFormat="1" applyFont="1" applyFill="1" applyBorder="1" applyAlignment="1">
      <alignment horizontal="right" vertical="center"/>
    </xf>
    <xf numFmtId="164" fontId="6" fillId="8" borderId="11" xfId="0" applyNumberFormat="1" applyFont="1" applyFill="1" applyBorder="1" applyAlignment="1">
      <alignment horizontal="right" vertical="center"/>
    </xf>
    <xf numFmtId="165" fontId="7" fillId="2" borderId="24" xfId="0" applyNumberFormat="1" applyFont="1" applyFill="1" applyBorder="1" applyAlignment="1">
      <alignment horizontal="right" vertical="center"/>
    </xf>
    <xf numFmtId="164" fontId="5" fillId="4" borderId="26" xfId="0" applyNumberFormat="1" applyFont="1" applyFill="1" applyBorder="1" applyAlignment="1">
      <alignment horizontal="right" vertical="center"/>
    </xf>
    <xf numFmtId="9" fontId="6" fillId="5" borderId="32" xfId="1" applyFont="1" applyFill="1" applyBorder="1" applyAlignment="1">
      <alignment horizontal="right" vertical="center"/>
    </xf>
    <xf numFmtId="164" fontId="8" fillId="2" borderId="12" xfId="0" applyNumberFormat="1" applyFont="1" applyFill="1" applyBorder="1" applyAlignment="1">
      <alignment horizontal="right" vertical="center"/>
    </xf>
    <xf numFmtId="164" fontId="7" fillId="2" borderId="13" xfId="0" applyNumberFormat="1" applyFont="1" applyFill="1" applyBorder="1" applyAlignment="1">
      <alignment horizontal="right" vertical="center"/>
    </xf>
    <xf numFmtId="44" fontId="2" fillId="11" borderId="9" xfId="0" applyNumberFormat="1" applyFont="1" applyFill="1" applyBorder="1" applyAlignment="1">
      <alignment horizontal="left" vertical="center" wrapText="1"/>
    </xf>
    <xf numFmtId="44" fontId="2" fillId="11" borderId="1" xfId="0" applyNumberFormat="1" applyFont="1" applyFill="1" applyBorder="1" applyAlignment="1">
      <alignment horizontal="left" vertical="center" wrapText="1"/>
    </xf>
    <xf numFmtId="44" fontId="2" fillId="11" borderId="3" xfId="0" applyNumberFormat="1" applyFont="1" applyFill="1" applyBorder="1" applyAlignment="1">
      <alignment horizontal="left" vertical="center" wrapText="1"/>
    </xf>
    <xf numFmtId="0" fontId="10" fillId="11" borderId="25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/>
    </xf>
  </cellXfs>
  <cellStyles count="2">
    <cellStyle name="Normální" xfId="0" builtinId="0"/>
    <cellStyle name="Procenta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FF4F9"/>
      <color rgb="FFC8ECF4"/>
      <color rgb="FFFAF4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A078-6FB5-2241-826F-4D8F875D8262}">
  <dimension ref="A1:AG172"/>
  <sheetViews>
    <sheetView tabSelected="1" workbookViewId="0">
      <selection activeCell="I27" sqref="I27"/>
    </sheetView>
  </sheetViews>
  <sheetFormatPr baseColWidth="10" defaultColWidth="11" defaultRowHeight="15" x14ac:dyDescent="0.2"/>
  <cols>
    <col min="1" max="1" width="2.33203125" style="1" customWidth="1"/>
    <col min="2" max="2" width="35.5" style="2" customWidth="1"/>
    <col min="3" max="8" width="17.6640625" style="2" customWidth="1"/>
    <col min="9" max="9" width="96" style="2" customWidth="1"/>
    <col min="10" max="33" width="11" style="1"/>
    <col min="34" max="16384" width="11" style="2"/>
  </cols>
  <sheetData>
    <row r="1" spans="2:9" s="1" customFormat="1" ht="11.25" customHeight="1" thickBot="1" x14ac:dyDescent="0.25"/>
    <row r="2" spans="2:9" ht="36.75" customHeight="1" thickBot="1" x14ac:dyDescent="0.25">
      <c r="B2" s="18" t="s">
        <v>0</v>
      </c>
      <c r="C2" s="15" t="s">
        <v>1</v>
      </c>
      <c r="D2" s="12" t="s">
        <v>2</v>
      </c>
      <c r="E2" s="13" t="s">
        <v>30</v>
      </c>
      <c r="F2" s="14" t="s">
        <v>3</v>
      </c>
      <c r="G2" s="15" t="s">
        <v>36</v>
      </c>
      <c r="H2" s="12" t="s">
        <v>4</v>
      </c>
      <c r="I2" s="14" t="s">
        <v>5</v>
      </c>
    </row>
    <row r="3" spans="2:9" ht="19" customHeight="1" x14ac:dyDescent="0.2">
      <c r="B3" s="47" t="s">
        <v>6</v>
      </c>
      <c r="C3" s="48">
        <v>1125773.7863579998</v>
      </c>
      <c r="D3" s="49">
        <v>1215264.92</v>
      </c>
      <c r="E3" s="50">
        <f t="shared" ref="E3:E23" si="0">C3-D3</f>
        <v>-89491.133642000146</v>
      </c>
      <c r="F3" s="51">
        <v>1230000</v>
      </c>
      <c r="G3" s="52">
        <f t="shared" ref="G3:G23" si="1">(F3-C3)/C3</f>
        <v>9.2581844509973282E-2</v>
      </c>
      <c r="H3" s="53">
        <f t="shared" ref="H3:H22" si="2">F3-C3</f>
        <v>104226.21364200022</v>
      </c>
      <c r="I3" s="55" t="s">
        <v>37</v>
      </c>
    </row>
    <row r="4" spans="2:9" ht="19" customHeight="1" x14ac:dyDescent="0.2">
      <c r="B4" s="19" t="s">
        <v>7</v>
      </c>
      <c r="C4" s="22">
        <v>1091415.6864</v>
      </c>
      <c r="D4" s="10">
        <v>1452316.26</v>
      </c>
      <c r="E4" s="24">
        <f t="shared" si="0"/>
        <v>-360900.5736</v>
      </c>
      <c r="F4" s="7">
        <v>1433640</v>
      </c>
      <c r="G4" s="5">
        <f t="shared" si="1"/>
        <v>0.31356001005337941</v>
      </c>
      <c r="H4" s="45">
        <f t="shared" si="2"/>
        <v>342224.31359999999</v>
      </c>
      <c r="I4" s="56" t="s">
        <v>35</v>
      </c>
    </row>
    <row r="5" spans="2:9" ht="19" customHeight="1" x14ac:dyDescent="0.2">
      <c r="B5" s="19" t="s">
        <v>8</v>
      </c>
      <c r="C5" s="22">
        <v>1087760.9314260001</v>
      </c>
      <c r="D5" s="10">
        <v>1023274.83</v>
      </c>
      <c r="E5" s="24">
        <f t="shared" si="0"/>
        <v>64486.101426000125</v>
      </c>
      <c r="F5" s="7">
        <v>1030000</v>
      </c>
      <c r="G5" s="5">
        <f t="shared" si="1"/>
        <v>-5.3100759327951219E-2</v>
      </c>
      <c r="H5" s="46">
        <f t="shared" si="2"/>
        <v>-57760.931426000083</v>
      </c>
      <c r="I5" s="56" t="s">
        <v>37</v>
      </c>
    </row>
    <row r="6" spans="2:9" ht="19" customHeight="1" x14ac:dyDescent="0.2">
      <c r="B6" s="19" t="s">
        <v>9</v>
      </c>
      <c r="C6" s="22">
        <v>667649.28000000014</v>
      </c>
      <c r="D6" s="10">
        <f>553884.16+147110.65</f>
        <v>700994.81</v>
      </c>
      <c r="E6" s="24">
        <f t="shared" si="0"/>
        <v>-33345.529999999912</v>
      </c>
      <c r="F6" s="7">
        <v>600000</v>
      </c>
      <c r="G6" s="5">
        <f t="shared" si="1"/>
        <v>-0.10132457568141184</v>
      </c>
      <c r="H6" s="46">
        <f t="shared" si="2"/>
        <v>-67649.280000000144</v>
      </c>
      <c r="I6" s="56" t="s">
        <v>38</v>
      </c>
    </row>
    <row r="7" spans="2:9" ht="19" customHeight="1" x14ac:dyDescent="0.2">
      <c r="B7" s="19" t="s">
        <v>10</v>
      </c>
      <c r="C7" s="22">
        <v>643288</v>
      </c>
      <c r="D7" s="10">
        <v>469306.34</v>
      </c>
      <c r="E7" s="24">
        <f t="shared" si="0"/>
        <v>173981.65999999997</v>
      </c>
      <c r="F7" s="7">
        <v>382829.3</v>
      </c>
      <c r="G7" s="5">
        <f t="shared" si="1"/>
        <v>-0.40488661377174767</v>
      </c>
      <c r="H7" s="46">
        <f t="shared" si="2"/>
        <v>-260458.7</v>
      </c>
      <c r="I7" s="56" t="s">
        <v>39</v>
      </c>
    </row>
    <row r="8" spans="2:9" ht="19" customHeight="1" x14ac:dyDescent="0.2">
      <c r="B8" s="19" t="s">
        <v>11</v>
      </c>
      <c r="C8" s="22">
        <v>262164</v>
      </c>
      <c r="D8" s="10">
        <v>259975.24</v>
      </c>
      <c r="E8" s="24">
        <f t="shared" si="0"/>
        <v>2188.7600000000093</v>
      </c>
      <c r="F8" s="7">
        <v>201492</v>
      </c>
      <c r="G8" s="5">
        <f t="shared" si="1"/>
        <v>-0.23142765597107154</v>
      </c>
      <c r="H8" s="46">
        <f t="shared" si="2"/>
        <v>-60672</v>
      </c>
      <c r="I8" s="56" t="s">
        <v>12</v>
      </c>
    </row>
    <row r="9" spans="2:9" ht="19" customHeight="1" x14ac:dyDescent="0.2">
      <c r="B9" s="19" t="s">
        <v>13</v>
      </c>
      <c r="C9" s="22">
        <v>181600</v>
      </c>
      <c r="D9" s="10">
        <v>195152.54</v>
      </c>
      <c r="E9" s="24">
        <f t="shared" si="0"/>
        <v>-13552.540000000008</v>
      </c>
      <c r="F9" s="7">
        <v>223200</v>
      </c>
      <c r="G9" s="5">
        <f t="shared" si="1"/>
        <v>0.22907488986784141</v>
      </c>
      <c r="H9" s="45">
        <f t="shared" si="2"/>
        <v>41600</v>
      </c>
      <c r="I9" s="56" t="s">
        <v>14</v>
      </c>
    </row>
    <row r="10" spans="2:9" ht="19" customHeight="1" x14ac:dyDescent="0.2">
      <c r="B10" s="19" t="s">
        <v>15</v>
      </c>
      <c r="C10" s="22">
        <v>291012.35900000005</v>
      </c>
      <c r="D10" s="10">
        <v>122756.1</v>
      </c>
      <c r="E10" s="24">
        <f t="shared" si="0"/>
        <v>168256.25900000005</v>
      </c>
      <c r="F10" s="7">
        <v>291012.35900000005</v>
      </c>
      <c r="G10" s="5">
        <f t="shared" si="1"/>
        <v>0</v>
      </c>
      <c r="H10" s="45">
        <f t="shared" si="2"/>
        <v>0</v>
      </c>
      <c r="I10" s="56"/>
    </row>
    <row r="11" spans="2:9" ht="19" customHeight="1" x14ac:dyDescent="0.2">
      <c r="B11" s="19" t="s">
        <v>16</v>
      </c>
      <c r="C11" s="22">
        <v>195937.92000000004</v>
      </c>
      <c r="D11" s="10">
        <v>180249.96</v>
      </c>
      <c r="E11" s="24">
        <f t="shared" si="0"/>
        <v>15687.96000000005</v>
      </c>
      <c r="F11" s="7">
        <v>195937.92000000004</v>
      </c>
      <c r="G11" s="5">
        <f t="shared" si="1"/>
        <v>0</v>
      </c>
      <c r="H11" s="46">
        <f t="shared" si="2"/>
        <v>0</v>
      </c>
      <c r="I11" s="56"/>
    </row>
    <row r="12" spans="2:9" ht="19" customHeight="1" x14ac:dyDescent="0.2">
      <c r="B12" s="19" t="s">
        <v>17</v>
      </c>
      <c r="C12" s="22">
        <v>250000</v>
      </c>
      <c r="D12" s="10">
        <v>206021.26</v>
      </c>
      <c r="E12" s="24">
        <f t="shared" si="0"/>
        <v>43978.739999999991</v>
      </c>
      <c r="F12" s="7">
        <v>192000</v>
      </c>
      <c r="G12" s="5">
        <f t="shared" si="1"/>
        <v>-0.23200000000000001</v>
      </c>
      <c r="H12" s="46">
        <f t="shared" si="2"/>
        <v>-58000</v>
      </c>
      <c r="I12" s="56" t="s">
        <v>40</v>
      </c>
    </row>
    <row r="13" spans="2:9" ht="19" customHeight="1" x14ac:dyDescent="0.2">
      <c r="B13" s="19" t="s">
        <v>18</v>
      </c>
      <c r="C13" s="22">
        <v>156541.44</v>
      </c>
      <c r="D13" s="10">
        <v>145986</v>
      </c>
      <c r="E13" s="24">
        <f t="shared" si="0"/>
        <v>10555.440000000002</v>
      </c>
      <c r="F13" s="7">
        <v>156541.44</v>
      </c>
      <c r="G13" s="5">
        <f t="shared" si="1"/>
        <v>0</v>
      </c>
      <c r="H13" s="45">
        <f t="shared" si="2"/>
        <v>0</v>
      </c>
      <c r="I13" s="56"/>
    </row>
    <row r="14" spans="2:9" ht="19" customHeight="1" x14ac:dyDescent="0.2">
      <c r="B14" s="19" t="s">
        <v>19</v>
      </c>
      <c r="C14" s="22">
        <v>152126</v>
      </c>
      <c r="D14" s="10">
        <v>145216</v>
      </c>
      <c r="E14" s="24">
        <f t="shared" si="0"/>
        <v>6910</v>
      </c>
      <c r="F14" s="7">
        <v>70035</v>
      </c>
      <c r="G14" s="5">
        <f t="shared" si="1"/>
        <v>-0.53962504765786257</v>
      </c>
      <c r="H14" s="46">
        <f t="shared" si="2"/>
        <v>-82091</v>
      </c>
      <c r="I14" s="56" t="s">
        <v>41</v>
      </c>
    </row>
    <row r="15" spans="2:9" ht="19" customHeight="1" x14ac:dyDescent="0.2">
      <c r="B15" s="19" t="s">
        <v>20</v>
      </c>
      <c r="C15" s="22">
        <v>540000</v>
      </c>
      <c r="D15" s="10">
        <v>529848</v>
      </c>
      <c r="E15" s="24">
        <f t="shared" si="0"/>
        <v>10152</v>
      </c>
      <c r="F15" s="7">
        <v>540000</v>
      </c>
      <c r="G15" s="5">
        <f t="shared" si="1"/>
        <v>0</v>
      </c>
      <c r="H15" s="46">
        <f t="shared" si="2"/>
        <v>0</v>
      </c>
      <c r="I15" s="56"/>
    </row>
    <row r="16" spans="2:9" ht="19" customHeight="1" x14ac:dyDescent="0.2">
      <c r="B16" s="19" t="s">
        <v>21</v>
      </c>
      <c r="C16" s="22">
        <v>95798.24</v>
      </c>
      <c r="D16" s="10">
        <v>61620.800000000003</v>
      </c>
      <c r="E16" s="24">
        <f t="shared" si="0"/>
        <v>34177.440000000002</v>
      </c>
      <c r="F16" s="7">
        <v>40897.499999999993</v>
      </c>
      <c r="G16" s="5">
        <f t="shared" si="1"/>
        <v>-0.57308714648619863</v>
      </c>
      <c r="H16" s="46">
        <f t="shared" si="2"/>
        <v>-54900.740000000013</v>
      </c>
      <c r="I16" s="56" t="s">
        <v>22</v>
      </c>
    </row>
    <row r="17" spans="1:33" ht="19" customHeight="1" x14ac:dyDescent="0.2">
      <c r="B17" s="19" t="s">
        <v>23</v>
      </c>
      <c r="C17" s="22">
        <v>160436</v>
      </c>
      <c r="D17" s="10">
        <v>159656</v>
      </c>
      <c r="E17" s="24">
        <f t="shared" si="0"/>
        <v>780</v>
      </c>
      <c r="F17" s="7">
        <v>160436</v>
      </c>
      <c r="G17" s="5">
        <f t="shared" si="1"/>
        <v>0</v>
      </c>
      <c r="H17" s="46">
        <f t="shared" si="2"/>
        <v>0</v>
      </c>
      <c r="I17" s="56"/>
    </row>
    <row r="18" spans="1:33" ht="19" customHeight="1" x14ac:dyDescent="0.2">
      <c r="B18" s="19" t="s">
        <v>24</v>
      </c>
      <c r="C18" s="22">
        <v>70114.16</v>
      </c>
      <c r="D18" s="10">
        <v>42738.67</v>
      </c>
      <c r="E18" s="24">
        <f t="shared" si="0"/>
        <v>27375.490000000005</v>
      </c>
      <c r="F18" s="7">
        <v>70000</v>
      </c>
      <c r="G18" s="5">
        <f t="shared" si="1"/>
        <v>-1.6282017783569465E-3</v>
      </c>
      <c r="H18" s="46">
        <f t="shared" si="2"/>
        <v>-114.16000000000349</v>
      </c>
      <c r="I18" s="56"/>
    </row>
    <row r="19" spans="1:33" ht="19" customHeight="1" x14ac:dyDescent="0.2">
      <c r="B19" s="19" t="s">
        <v>25</v>
      </c>
      <c r="C19" s="22">
        <v>35272.11</v>
      </c>
      <c r="D19" s="10">
        <v>64803.98</v>
      </c>
      <c r="E19" s="24">
        <f t="shared" si="0"/>
        <v>-29531.870000000003</v>
      </c>
      <c r="F19" s="7">
        <v>50000</v>
      </c>
      <c r="G19" s="5">
        <f t="shared" si="1"/>
        <v>0.41755058033103204</v>
      </c>
      <c r="H19" s="45">
        <f t="shared" si="2"/>
        <v>14727.89</v>
      </c>
      <c r="I19" s="56" t="s">
        <v>42</v>
      </c>
    </row>
    <row r="20" spans="1:33" ht="19" customHeight="1" x14ac:dyDescent="0.2">
      <c r="B20" s="19" t="s">
        <v>26</v>
      </c>
      <c r="C20" s="22">
        <v>128008.40000000001</v>
      </c>
      <c r="D20" s="10">
        <v>131581.70000000001</v>
      </c>
      <c r="E20" s="24">
        <f t="shared" si="0"/>
        <v>-3573.3000000000029</v>
      </c>
      <c r="F20" s="7">
        <v>128008.40000000001</v>
      </c>
      <c r="G20" s="5">
        <f t="shared" si="1"/>
        <v>0</v>
      </c>
      <c r="H20" s="45">
        <f t="shared" si="2"/>
        <v>0</v>
      </c>
      <c r="I20" s="56"/>
    </row>
    <row r="21" spans="1:33" ht="19" customHeight="1" x14ac:dyDescent="0.2">
      <c r="B21" s="19" t="s">
        <v>27</v>
      </c>
      <c r="C21" s="22">
        <v>29308.620000000003</v>
      </c>
      <c r="D21" s="10">
        <v>6652.8</v>
      </c>
      <c r="E21" s="24">
        <f t="shared" si="0"/>
        <v>22655.820000000003</v>
      </c>
      <c r="F21" s="7">
        <v>29308.620000000003</v>
      </c>
      <c r="G21" s="5">
        <f t="shared" si="1"/>
        <v>0</v>
      </c>
      <c r="H21" s="45">
        <f t="shared" si="2"/>
        <v>0</v>
      </c>
      <c r="I21" s="56"/>
    </row>
    <row r="22" spans="1:33" ht="19" customHeight="1" thickBot="1" x14ac:dyDescent="0.25">
      <c r="B22" s="20" t="s">
        <v>28</v>
      </c>
      <c r="C22" s="23">
        <v>66000</v>
      </c>
      <c r="D22" s="11">
        <v>55627.5</v>
      </c>
      <c r="E22" s="25">
        <f t="shared" si="0"/>
        <v>10372.5</v>
      </c>
      <c r="F22" s="8">
        <v>66000</v>
      </c>
      <c r="G22" s="6">
        <f t="shared" si="1"/>
        <v>0</v>
      </c>
      <c r="H22" s="54">
        <f t="shared" si="2"/>
        <v>0</v>
      </c>
      <c r="I22" s="57"/>
    </row>
    <row r="23" spans="1:33" ht="18.75" customHeight="1" thickBot="1" x14ac:dyDescent="0.25">
      <c r="B23" s="21" t="s">
        <v>29</v>
      </c>
      <c r="C23" s="17">
        <f>SUM(C3:C22)</f>
        <v>7230206.9331840016</v>
      </c>
      <c r="D23" s="3">
        <f>SUM(D3:D22)</f>
        <v>7169043.71</v>
      </c>
      <c r="E23" s="4">
        <f t="shared" si="0"/>
        <v>61163.223184001632</v>
      </c>
      <c r="F23" s="9">
        <f>SUM(F3:F22)</f>
        <v>7091338.5390000008</v>
      </c>
      <c r="G23" s="32">
        <f t="shared" si="1"/>
        <v>-1.9206697051317539E-2</v>
      </c>
      <c r="H23" s="33">
        <f>SUM(H3:H22)</f>
        <v>-138868.39418400003</v>
      </c>
      <c r="I23" s="16"/>
    </row>
    <row r="24" spans="1:33" s="1" customFormat="1" x14ac:dyDescent="0.2">
      <c r="G24" s="31"/>
    </row>
    <row r="25" spans="1:33" s="1" customFormat="1" ht="16" thickBot="1" x14ac:dyDescent="0.25">
      <c r="G25" s="31"/>
    </row>
    <row r="26" spans="1:33" s="26" customFormat="1" ht="18.75" customHeight="1" x14ac:dyDescent="0.2">
      <c r="A26" s="34"/>
      <c r="B26" s="35" t="s">
        <v>31</v>
      </c>
      <c r="C26" s="37">
        <f>SUM(C3:C5)</f>
        <v>3304950.4041839996</v>
      </c>
      <c r="D26" s="29">
        <f t="shared" ref="D26:F26" si="3">SUM(D3:D5)</f>
        <v>3690856.01</v>
      </c>
      <c r="E26" s="39">
        <f t="shared" si="3"/>
        <v>-385905.60581600002</v>
      </c>
      <c r="F26" s="43">
        <f t="shared" si="3"/>
        <v>3693640</v>
      </c>
      <c r="G26" s="41">
        <f t="shared" ref="G26:G27" si="4">(F26-C26)/C26</f>
        <v>0.11760829915145694</v>
      </c>
      <c r="H26" s="27">
        <f>SUM(H3:H5)</f>
        <v>388689.59581600013</v>
      </c>
      <c r="I26" s="58" t="s">
        <v>34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6" customFormat="1" ht="18.75" customHeight="1" thickBot="1" x14ac:dyDescent="0.25">
      <c r="A27" s="34"/>
      <c r="B27" s="36" t="s">
        <v>32</v>
      </c>
      <c r="C27" s="38">
        <f>SUM(C6:C22)</f>
        <v>3925256.5290000006</v>
      </c>
      <c r="D27" s="30">
        <f t="shared" ref="D27:F27" si="5">SUM(D6:D22)</f>
        <v>3478187.6999999997</v>
      </c>
      <c r="E27" s="40">
        <f t="shared" si="5"/>
        <v>447068.82900000014</v>
      </c>
      <c r="F27" s="44">
        <f t="shared" si="5"/>
        <v>3397698.5389999999</v>
      </c>
      <c r="G27" s="42">
        <f t="shared" si="4"/>
        <v>-0.1344008948465851</v>
      </c>
      <c r="H27" s="28">
        <f>SUM(H6:H22)</f>
        <v>-527557.99000000022</v>
      </c>
      <c r="I27" s="59" t="s">
        <v>33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1" customFormat="1" ht="30" customHeight="1" x14ac:dyDescent="0.2"/>
    <row r="29" spans="1:33" s="1" customFormat="1" x14ac:dyDescent="0.2"/>
    <row r="30" spans="1:33" s="1" customFormat="1" x14ac:dyDescent="0.2"/>
    <row r="31" spans="1:33" s="1" customFormat="1" x14ac:dyDescent="0.2"/>
    <row r="32" spans="1:3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</sheetData>
  <conditionalFormatting sqref="G1 G3:G22 G24:G27">
    <cfRule type="cellIs" dxfId="1" priority="1" operator="lessThan">
      <formula>0</formula>
    </cfRule>
  </conditionalFormatting>
  <conditionalFormatting sqref="G3:G22 G24:G27">
    <cfRule type="cellIs" dxfId="0" priority="2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Navrátil</dc:creator>
  <cp:lastModifiedBy>Zdenek Navrátil</cp:lastModifiedBy>
  <dcterms:created xsi:type="dcterms:W3CDTF">2026-02-13T18:08:41Z</dcterms:created>
  <dcterms:modified xsi:type="dcterms:W3CDTF">2026-02-17T16:28:56Z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2026-02-17T08:11:35Z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2e09157e-bd55-4aee-9666-d2046378de3a</vt:lpwstr>
  </property>
  <property fmtid="{D5CDD505-2E9C-101B-9397-08002B2CF9AE}" pid="8" name="MSIP_Label_ce5f591a-3248-43e9-9b70-1ad50135772d_ContentBits">
    <vt:lpwstr>0</vt:lpwstr>
  </property>
  <property fmtid="{D5CDD505-2E9C-101B-9397-08002B2CF9AE}" pid="9" name="MSIP_Label_ce5f591a-3248-43e9-9b70-1ad50135772d_Tag">
    <vt:lpwstr>10, 0, 1, 1</vt:lpwstr>
  </property>
</Properties>
</file>